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6C53D2C1-CA2C-4F24-81CE-A43FF1C69332}" xr6:coauthVersionLast="47" xr6:coauthVersionMax="47" xr10:uidLastSave="{00000000-0000-0000-0000-000000000000}"/>
  <bookViews>
    <workbookView xWindow="28680" yWindow="-120" windowWidth="29040" windowHeight="15720" xr2:uid="{EFF14444-B169-41F2-882E-FDBAAC558200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 s="1"/>
  <c r="I3" i="2"/>
  <c r="I10" i="2" s="1"/>
  <c r="K3" i="2"/>
  <c r="Q3" i="2"/>
  <c r="R3" i="2"/>
  <c r="S3" i="2"/>
  <c r="I14" i="2"/>
  <c r="K14" i="2"/>
  <c r="Q14" i="2" s="1"/>
  <c r="I15" i="2"/>
  <c r="K15" i="2"/>
  <c r="R15" i="2" s="1"/>
  <c r="Q15" i="2"/>
  <c r="I6" i="2"/>
  <c r="K6" i="2"/>
  <c r="S6" i="2" s="1"/>
  <c r="Q6" i="2"/>
  <c r="R6" i="2"/>
  <c r="I7" i="2"/>
  <c r="K7" i="2"/>
  <c r="Q7" i="2"/>
  <c r="R7" i="2"/>
  <c r="S7" i="2"/>
  <c r="D8" i="2"/>
  <c r="G8" i="2"/>
  <c r="H8" i="2"/>
  <c r="J8" i="2"/>
  <c r="L8" i="2"/>
  <c r="M8" i="2"/>
  <c r="O8" i="2"/>
  <c r="P8" i="2"/>
  <c r="I9" i="2" l="1"/>
  <c r="S15" i="2"/>
  <c r="K8" i="2"/>
  <c r="S2" i="2"/>
  <c r="R2" i="2"/>
  <c r="S14" i="2"/>
  <c r="R14" i="2"/>
  <c r="M10" i="2" l="1"/>
  <c r="P10" i="2"/>
  <c r="S10" i="2"/>
</calcChain>
</file>

<file path=xl/sharedStrings.xml><?xml version="1.0" encoding="utf-8"?>
<sst xmlns="http://schemas.openxmlformats.org/spreadsheetml/2006/main" count="104" uniqueCount="73">
  <si>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</si>
  <si>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</si>
  <si>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</si>
  <si>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</si>
  <si>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</si>
  <si>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</si>
  <si>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</si>
  <si>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</si>
  <si>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</si>
  <si>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</si>
  <si>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</si>
  <si>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</si>
  <si>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</si>
  <si>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</si>
  <si>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</si>
  <si>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</si>
  <si>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</si>
  <si>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</si>
  <si>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</si>
  <si>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</si>
  <si>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</si>
  <si>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</si>
  <si>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</si>
  <si>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</si>
  <si>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</si>
  <si>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</si>
  <si>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</si>
  <si>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</si>
  <si>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</si>
  <si>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</si>
  <si>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</si>
  <si>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</si>
  <si>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</si>
  <si>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</si>
  <si>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</si>
  <si>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</si>
  <si>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</si>
  <si>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</si>
  <si>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</si>
  <si>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</si>
  <si>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</si>
  <si>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</si>
  <si>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</si>
  <si>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</si>
  <si>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003-002-030-1000</t>
  </si>
  <si>
    <t>WD</t>
  </si>
  <si>
    <t>03-ARM'S LENGTH</t>
  </si>
  <si>
    <t>4000</t>
  </si>
  <si>
    <t>L228/P187</t>
  </si>
  <si>
    <t xml:space="preserve">4000 RES LAND </t>
  </si>
  <si>
    <t>NOT INSPECTED</t>
  </si>
  <si>
    <t>402</t>
  </si>
  <si>
    <t>003-003-014-0200</t>
  </si>
  <si>
    <t>QC</t>
  </si>
  <si>
    <t>L232/P878</t>
  </si>
  <si>
    <t>003-006-007-0220</t>
  </si>
  <si>
    <t>L232/P3</t>
  </si>
  <si>
    <t>A-TAHQ TR-M123</t>
  </si>
  <si>
    <t>003-006-017-0260</t>
  </si>
  <si>
    <t>L231/P516</t>
  </si>
  <si>
    <t>C-CO RD 407 FF</t>
  </si>
  <si>
    <t>003-008-034-2320</t>
  </si>
  <si>
    <t>L230/P748</t>
  </si>
  <si>
    <t>003-016-007-1550</t>
  </si>
  <si>
    <t>L232/P417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</si>
  <si>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</si>
  <si>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</si>
  <si>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</si>
  <si>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</si>
  <si>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</si>
  <si>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</si>
  <si>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</si>
  <si>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4-5 Acre Vacant Land Analysis.  Price per acre has been rounded to $3,000.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</si>
</sst>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  <xf numFmtId="6" fontId="3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D2469-7C14-4FF7-90A1-1716853A1E7D}">
  <dimension ref="A1:BL15"/>
  <sheetViews>
    <sheetView tabSelected="1" topLeftCell="E1" workbookViewId="0">
      <selection activeCell="I28" sqref="I28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C2" s="24">
        <v>44659</v>
      </c>
      <c r="D2" s="14">
        <v>5500</v>
      </c>
      <c r="E2" t="s">
        <v>45</v>
      </c>
      <c r="F2" t="s">
        <v>46</v>
      </c>
      <c r="G2" s="14">
        <v>5500</v>
      </c>
      <c r="H2" s="14">
        <v>4600</v>
      </c>
      <c r="I2" s="19">
        <f>H2/G2*100</f>
        <v>83.636363636363626</v>
      </c>
      <c r="J2" s="14">
        <v>9218</v>
      </c>
      <c r="K2" s="14">
        <f>G2-0</f>
        <v>5500</v>
      </c>
      <c r="L2" s="14">
        <v>9218</v>
      </c>
      <c r="M2" s="29">
        <v>0</v>
      </c>
      <c r="N2" s="33">
        <v>0</v>
      </c>
      <c r="O2" s="38">
        <v>4.66</v>
      </c>
      <c r="P2" s="38">
        <v>4.66</v>
      </c>
      <c r="Q2" s="14" t="e">
        <f>K2/M2</f>
        <v>#DIV/0!</v>
      </c>
      <c r="R2" s="14">
        <f>K2/O2</f>
        <v>1180.2575107296136</v>
      </c>
      <c r="S2" s="43">
        <f>K2/O2/43560</f>
        <v>2.7094984176529238E-2</v>
      </c>
      <c r="T2" s="38">
        <v>0</v>
      </c>
      <c r="U2" s="5" t="s">
        <v>47</v>
      </c>
      <c r="V2" t="s">
        <v>48</v>
      </c>
      <c r="X2" t="s">
        <v>49</v>
      </c>
      <c r="Y2">
        <v>0</v>
      </c>
      <c r="Z2">
        <v>1</v>
      </c>
      <c r="AA2" t="s">
        <v>50</v>
      </c>
      <c r="AC2" s="6" t="s">
        <v>51</v>
      </c>
      <c r="AL2" s="2"/>
      <c r="BC2" s="2"/>
      <c r="BE2" s="2"/>
    </row>
    <row r="3" spans="1:64" x14ac:dyDescent="0.25">
      <c r="A3" t="s">
        <v>52</v>
      </c>
      <c r="C3" s="24">
        <v>44985</v>
      </c>
      <c r="D3" s="14">
        <v>21110</v>
      </c>
      <c r="E3" t="s">
        <v>53</v>
      </c>
      <c r="F3" t="s">
        <v>46</v>
      </c>
      <c r="G3" s="14">
        <v>21110</v>
      </c>
      <c r="H3" s="14">
        <v>0</v>
      </c>
      <c r="I3" s="19">
        <f>H3/G3*100</f>
        <v>0</v>
      </c>
      <c r="J3" s="14">
        <v>11500</v>
      </c>
      <c r="K3" s="14">
        <f>G3-0</f>
        <v>21110</v>
      </c>
      <c r="L3" s="14">
        <v>11500</v>
      </c>
      <c r="M3" s="29">
        <v>0</v>
      </c>
      <c r="N3" s="33">
        <v>0</v>
      </c>
      <c r="O3" s="38">
        <v>5</v>
      </c>
      <c r="P3" s="38">
        <v>5</v>
      </c>
      <c r="Q3" s="14" t="e">
        <f>K3/M3</f>
        <v>#DIV/0!</v>
      </c>
      <c r="R3" s="14">
        <f>K3/O3</f>
        <v>4222</v>
      </c>
      <c r="S3" s="43">
        <f>K3/O3/43560</f>
        <v>9.6923783287419657E-2</v>
      </c>
      <c r="T3" s="38">
        <v>0</v>
      </c>
      <c r="U3" s="5" t="s">
        <v>47</v>
      </c>
      <c r="V3" t="s">
        <v>54</v>
      </c>
      <c r="X3" t="s">
        <v>49</v>
      </c>
      <c r="Y3">
        <v>0</v>
      </c>
      <c r="Z3">
        <v>0</v>
      </c>
      <c r="AA3" t="s">
        <v>50</v>
      </c>
      <c r="AC3" s="6" t="s">
        <v>51</v>
      </c>
    </row>
    <row r="6" spans="1:64" x14ac:dyDescent="0.25">
      <c r="A6" t="s">
        <v>61</v>
      </c>
      <c r="C6" s="24">
        <v>44706</v>
      </c>
      <c r="D6" s="14">
        <v>8000</v>
      </c>
      <c r="E6" t="s">
        <v>53</v>
      </c>
      <c r="F6" t="s">
        <v>46</v>
      </c>
      <c r="G6" s="14">
        <v>8000</v>
      </c>
      <c r="H6" s="14">
        <v>3900</v>
      </c>
      <c r="I6" s="19">
        <f>H6/G6*100</f>
        <v>48.75</v>
      </c>
      <c r="J6" s="14">
        <v>7875</v>
      </c>
      <c r="K6" s="14">
        <f>G6-0</f>
        <v>8000</v>
      </c>
      <c r="L6" s="14">
        <v>7875</v>
      </c>
      <c r="M6" s="29">
        <v>0</v>
      </c>
      <c r="N6" s="33">
        <v>0</v>
      </c>
      <c r="O6" s="38">
        <v>5</v>
      </c>
      <c r="P6" s="38">
        <v>5</v>
      </c>
      <c r="Q6" s="14" t="e">
        <f>K6/M6</f>
        <v>#DIV/0!</v>
      </c>
      <c r="R6" s="14">
        <f>K6/O6</f>
        <v>1600</v>
      </c>
      <c r="S6" s="43">
        <f>K6/O6/43560</f>
        <v>3.6730945821854911E-2</v>
      </c>
      <c r="T6" s="38">
        <v>0</v>
      </c>
      <c r="U6" s="5" t="s">
        <v>47</v>
      </c>
      <c r="V6" t="s">
        <v>62</v>
      </c>
      <c r="X6" t="s">
        <v>49</v>
      </c>
      <c r="Y6">
        <v>0</v>
      </c>
      <c r="Z6">
        <v>0</v>
      </c>
      <c r="AA6" t="s">
        <v>50</v>
      </c>
      <c r="AC6" s="6" t="s">
        <v>51</v>
      </c>
    </row>
    <row r="7" spans="1:64" ht="15.75" thickBot="1" x14ac:dyDescent="0.3">
      <c r="A7" t="s">
        <v>63</v>
      </c>
      <c r="C7" s="24">
        <v>44938</v>
      </c>
      <c r="D7" s="14">
        <v>24000</v>
      </c>
      <c r="E7" t="s">
        <v>45</v>
      </c>
      <c r="F7" t="s">
        <v>46</v>
      </c>
      <c r="G7" s="14">
        <v>24000</v>
      </c>
      <c r="H7" s="14">
        <v>5000</v>
      </c>
      <c r="I7" s="19">
        <f>H7/G7*100</f>
        <v>20.833333333333336</v>
      </c>
      <c r="J7" s="14">
        <v>11500</v>
      </c>
      <c r="K7" s="14">
        <f>G7-0</f>
        <v>24000</v>
      </c>
      <c r="L7" s="14">
        <v>11500</v>
      </c>
      <c r="M7" s="29">
        <v>0</v>
      </c>
      <c r="N7" s="33">
        <v>0</v>
      </c>
      <c r="O7" s="38">
        <v>5</v>
      </c>
      <c r="P7" s="38">
        <v>5</v>
      </c>
      <c r="Q7" s="14" t="e">
        <f>K7/M7</f>
        <v>#DIV/0!</v>
      </c>
      <c r="R7" s="14">
        <f>K7/O7</f>
        <v>4800</v>
      </c>
      <c r="S7" s="43">
        <f>K7/O7/43560</f>
        <v>0.11019283746556474</v>
      </c>
      <c r="T7" s="38">
        <v>0</v>
      </c>
      <c r="U7" s="5" t="s">
        <v>47</v>
      </c>
      <c r="V7" t="s">
        <v>64</v>
      </c>
      <c r="X7" t="s">
        <v>49</v>
      </c>
      <c r="Y7">
        <v>0</v>
      </c>
      <c r="Z7">
        <v>0</v>
      </c>
      <c r="AA7" t="s">
        <v>50</v>
      </c>
      <c r="AC7" s="6" t="s">
        <v>51</v>
      </c>
    </row>
    <row r="8" spans="1:64" ht="15.75" thickTop="1" x14ac:dyDescent="0.25">
      <c r="A8" s="7"/>
      <c r="B8" s="7"/>
      <c r="C8" s="25" t="s">
        <v>65</v>
      </c>
      <c r="D8" s="15">
        <f>+SUM(D2:D7)</f>
        <v>58610</v>
      </c>
      <c r="E8" s="7"/>
      <c r="F8" s="7"/>
      <c r="G8" s="15">
        <f>+SUM(G2:G7)</f>
        <v>58610</v>
      </c>
      <c r="H8" s="15">
        <f>+SUM(H2:H7)</f>
        <v>13500</v>
      </c>
      <c r="I8" s="20"/>
      <c r="J8" s="15">
        <f>+SUM(J2:J7)</f>
        <v>40093</v>
      </c>
      <c r="K8" s="15">
        <f>+SUM(K2:K7)</f>
        <v>58610</v>
      </c>
      <c r="L8" s="15">
        <f>+SUM(L2:L7)</f>
        <v>40093</v>
      </c>
      <c r="M8" s="30">
        <f>+SUM(M2:M7)</f>
        <v>0</v>
      </c>
      <c r="N8" s="34"/>
      <c r="O8" s="39">
        <f>+SUM(O2:O7)</f>
        <v>19.66</v>
      </c>
      <c r="P8" s="39">
        <f>+SUM(P2:P7)</f>
        <v>19.66</v>
      </c>
      <c r="Q8" s="15"/>
      <c r="R8" s="15"/>
      <c r="S8" s="44"/>
      <c r="T8" s="39"/>
      <c r="U8" s="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64" x14ac:dyDescent="0.25">
      <c r="A9" s="9"/>
      <c r="B9" s="9"/>
      <c r="C9" s="26"/>
      <c r="D9" s="16"/>
      <c r="E9" s="9"/>
      <c r="F9" s="9"/>
      <c r="G9" s="16"/>
      <c r="H9" s="16" t="s">
        <v>66</v>
      </c>
      <c r="I9" s="21">
        <f>H8/G8*100</f>
        <v>23.033612011602116</v>
      </c>
      <c r="J9" s="16"/>
      <c r="K9" s="16"/>
      <c r="L9" s="16" t="s">
        <v>67</v>
      </c>
      <c r="M9" s="31"/>
      <c r="N9" s="35"/>
      <c r="O9" s="40" t="s">
        <v>67</v>
      </c>
      <c r="P9" s="40"/>
      <c r="Q9" s="16"/>
      <c r="R9" s="16" t="s">
        <v>67</v>
      </c>
      <c r="S9" s="45"/>
      <c r="T9" s="40"/>
      <c r="U9" s="10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64" x14ac:dyDescent="0.25">
      <c r="A10" s="11"/>
      <c r="B10" s="11"/>
      <c r="C10" s="27"/>
      <c r="D10" s="17"/>
      <c r="E10" s="11"/>
      <c r="F10" s="11"/>
      <c r="G10" s="17"/>
      <c r="H10" s="17" t="s">
        <v>68</v>
      </c>
      <c r="I10" s="22">
        <f>STDEV(I2:I7)</f>
        <v>36.22412968920203</v>
      </c>
      <c r="J10" s="17"/>
      <c r="K10" s="17"/>
      <c r="L10" s="17" t="s">
        <v>69</v>
      </c>
      <c r="M10" s="47" t="e">
        <f>K8/M8</f>
        <v>#DIV/0!</v>
      </c>
      <c r="N10" s="36"/>
      <c r="O10" s="41" t="s">
        <v>70</v>
      </c>
      <c r="P10" s="41">
        <f>K8/O8</f>
        <v>2981.1800610376399</v>
      </c>
      <c r="Q10" s="17"/>
      <c r="R10" s="17" t="s">
        <v>71</v>
      </c>
      <c r="S10" s="46">
        <f>K8/O8/43560</f>
        <v>6.8438477066979794E-2</v>
      </c>
      <c r="T10" s="41"/>
      <c r="U10" s="12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64" x14ac:dyDescent="0.25">
      <c r="F11" s="48"/>
      <c r="G11" s="49" t="s">
        <v>72</v>
      </c>
      <c r="H11" s="49"/>
      <c r="I11" s="50"/>
      <c r="J11" s="49"/>
    </row>
    <row r="14" spans="1:64" x14ac:dyDescent="0.25">
      <c r="A14" t="s">
        <v>55</v>
      </c>
      <c r="C14" s="24">
        <v>44904</v>
      </c>
      <c r="D14" s="14">
        <v>130000</v>
      </c>
      <c r="E14" t="s">
        <v>45</v>
      </c>
      <c r="F14" t="s">
        <v>46</v>
      </c>
      <c r="G14" s="14">
        <v>130000</v>
      </c>
      <c r="H14" s="14">
        <v>7100</v>
      </c>
      <c r="I14" s="19">
        <f>H14/G14*100</f>
        <v>5.4615384615384617</v>
      </c>
      <c r="J14" s="14">
        <v>14256</v>
      </c>
      <c r="K14" s="14">
        <f>G14-0</f>
        <v>130000</v>
      </c>
      <c r="L14" s="14">
        <v>14256</v>
      </c>
      <c r="M14" s="29">
        <v>407.3</v>
      </c>
      <c r="N14" s="33">
        <v>491.96200599999997</v>
      </c>
      <c r="O14" s="38">
        <v>4.5999999999999996</v>
      </c>
      <c r="P14" s="38">
        <v>4.5999999999999996</v>
      </c>
      <c r="Q14" s="14">
        <f>K14/M14</f>
        <v>319.1750552418365</v>
      </c>
      <c r="R14" s="14">
        <f>K14/O14</f>
        <v>28260.869565217392</v>
      </c>
      <c r="S14" s="43">
        <f>K14/O14/43560</f>
        <v>0.64878029304906781</v>
      </c>
      <c r="T14" s="38">
        <v>407.3</v>
      </c>
      <c r="U14" s="5" t="s">
        <v>47</v>
      </c>
      <c r="V14" t="s">
        <v>56</v>
      </c>
      <c r="X14" t="s">
        <v>49</v>
      </c>
      <c r="Y14">
        <v>0</v>
      </c>
      <c r="Z14">
        <v>0</v>
      </c>
      <c r="AA14" t="s">
        <v>50</v>
      </c>
      <c r="AC14" s="6" t="s">
        <v>51</v>
      </c>
      <c r="AD14" t="s">
        <v>57</v>
      </c>
    </row>
    <row r="15" spans="1:64" x14ac:dyDescent="0.25">
      <c r="A15" t="s">
        <v>58</v>
      </c>
      <c r="C15" s="24">
        <v>44868</v>
      </c>
      <c r="D15" s="14">
        <v>62500</v>
      </c>
      <c r="E15" t="s">
        <v>45</v>
      </c>
      <c r="F15" t="s">
        <v>46</v>
      </c>
      <c r="G15" s="14">
        <v>62500</v>
      </c>
      <c r="H15" s="14">
        <v>12800</v>
      </c>
      <c r="I15" s="19">
        <f>H15/G15*100</f>
        <v>20.48</v>
      </c>
      <c r="J15" s="14">
        <v>25584</v>
      </c>
      <c r="K15" s="14">
        <f>G15-0</f>
        <v>62500</v>
      </c>
      <c r="L15" s="14">
        <v>25584</v>
      </c>
      <c r="M15" s="29">
        <v>330</v>
      </c>
      <c r="N15" s="33">
        <v>0</v>
      </c>
      <c r="O15" s="38">
        <v>4.1280000000000001</v>
      </c>
      <c r="P15" s="38">
        <v>4.1280000000000001</v>
      </c>
      <c r="Q15" s="14">
        <f>K15/M15</f>
        <v>189.39393939393941</v>
      </c>
      <c r="R15" s="14">
        <f>K15/O15</f>
        <v>15140.503875968992</v>
      </c>
      <c r="S15" s="43">
        <f>K15/O15/43560</f>
        <v>0.34757814223987588</v>
      </c>
      <c r="T15" s="38">
        <v>330</v>
      </c>
      <c r="U15" s="5" t="s">
        <v>47</v>
      </c>
      <c r="V15" t="s">
        <v>59</v>
      </c>
      <c r="X15" t="s">
        <v>49</v>
      </c>
      <c r="Y15">
        <v>0</v>
      </c>
      <c r="Z15">
        <v>0</v>
      </c>
      <c r="AA15" t="s">
        <v>50</v>
      </c>
      <c r="AC15" s="6" t="s">
        <v>51</v>
      </c>
      <c r="AD15" t="s">
        <v>60</v>
      </c>
    </row>
  </sheetData>
  <conditionalFormatting sqref="A2:AR3 AE4:AR5 A6:AR7 A14:AD1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B088-7B08-4074-AA5C-BB861B29DF7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2025-02-01T23:51:08Z</dcterms:created>
  <dcterms:modified xsi:type="dcterms:W3CDTF">2025-02-04T21:40:06Z</dcterms:modified>
</cp:coreProperties>
</file>